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sterenkoYA\Desktop\"/>
    </mc:Choice>
  </mc:AlternateContent>
  <bookViews>
    <workbookView xWindow="0" yWindow="0" windowWidth="23040" windowHeight="7668"/>
  </bookViews>
  <sheets>
    <sheet name="2023" sheetId="1" r:id="rId1"/>
  </sheets>
  <definedNames>
    <definedName name="_xlnm.Print_Titles" localSheetId="0">'2023'!$6:$7</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1" l="1"/>
  <c r="J64" i="1"/>
  <c r="I64" i="1"/>
  <c r="I63" i="1"/>
  <c r="J63" i="1" s="1"/>
  <c r="J62" i="1"/>
  <c r="I62" i="1"/>
  <c r="J61" i="1"/>
  <c r="J60" i="1"/>
  <c r="J59" i="1"/>
  <c r="I59" i="1"/>
  <c r="H59" i="1"/>
  <c r="I58" i="1"/>
  <c r="J58" i="1" s="1"/>
  <c r="H58" i="1"/>
  <c r="J57" i="1"/>
  <c r="I55" i="1"/>
  <c r="J55" i="1" s="1"/>
  <c r="H55" i="1"/>
  <c r="J54" i="1"/>
  <c r="J53" i="1"/>
  <c r="J52" i="1"/>
  <c r="J51" i="1"/>
  <c r="J50" i="1"/>
  <c r="J49" i="1"/>
  <c r="J48" i="1"/>
  <c r="J47" i="1"/>
  <c r="J46" i="1"/>
  <c r="J45" i="1"/>
  <c r="J44" i="1"/>
  <c r="J43" i="1"/>
  <c r="J42" i="1"/>
  <c r="J41" i="1"/>
  <c r="J40" i="1"/>
  <c r="J39" i="1"/>
  <c r="J38" i="1"/>
  <c r="J37" i="1"/>
  <c r="J36" i="1"/>
  <c r="J35" i="1"/>
  <c r="I33" i="1"/>
  <c r="J33" i="1" s="1"/>
  <c r="H33" i="1"/>
  <c r="H66" i="1" s="1"/>
  <c r="I32" i="1"/>
  <c r="J32" i="1" s="1"/>
  <c r="H32" i="1"/>
  <c r="J31" i="1"/>
  <c r="J30" i="1"/>
  <c r="J29" i="1"/>
  <c r="J28" i="1"/>
  <c r="J27" i="1"/>
  <c r="I26" i="1"/>
  <c r="J26" i="1" s="1"/>
  <c r="H26" i="1"/>
  <c r="J25" i="1"/>
  <c r="J24" i="1"/>
  <c r="J23" i="1"/>
  <c r="J22" i="1"/>
  <c r="J21" i="1"/>
  <c r="J20" i="1"/>
  <c r="J19" i="1"/>
  <c r="J18" i="1"/>
  <c r="J17" i="1"/>
  <c r="J16" i="1"/>
  <c r="J15" i="1"/>
  <c r="J14" i="1"/>
  <c r="J13" i="1"/>
  <c r="J12" i="1"/>
  <c r="J11" i="1"/>
  <c r="J10" i="1"/>
  <c r="J9" i="1"/>
  <c r="I65" i="1" l="1"/>
  <c r="I66" i="1" l="1"/>
  <c r="J66" i="1" s="1"/>
  <c r="J65" i="1"/>
</calcChain>
</file>

<file path=xl/sharedStrings.xml><?xml version="1.0" encoding="utf-8"?>
<sst xmlns="http://schemas.openxmlformats.org/spreadsheetml/2006/main" count="68" uniqueCount="66">
  <si>
    <t xml:space="preserve">Информация о расходовании межбюджетных трансфертов из вышестоящих бюджетов за 2023 год </t>
  </si>
  <si>
    <t>(тыс. рублей)</t>
  </si>
  <si>
    <t>Напр</t>
  </si>
  <si>
    <t>КЦСРп</t>
  </si>
  <si>
    <t>КЦСР</t>
  </si>
  <si>
    <t>Наименование</t>
  </si>
  <si>
    <t>Уточненный план</t>
  </si>
  <si>
    <t>Исполнено на 31.12.2023 года</t>
  </si>
  <si>
    <t>% исполнения</t>
  </si>
  <si>
    <t>Субвенции</t>
  </si>
  <si>
    <t xml:space="preserve">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 рамках подпрограммы "Ресурсное обеспечение в сфере образования, науки и молодежной политики" государственной программы "Развитие образования" </t>
  </si>
  <si>
    <t xml:space="preserve">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подпрограммы "Ресурсное обеспечение в сфере образования, науки и молодежной политики" государственной программы "Развитие образования" </t>
  </si>
  <si>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Ханты-Мансаийского автономного округа - Югры отдельных государственных полномочий в области образования в рамках подпрограммы "Общее образование. Дополнительное образование детей" государственной программы "Развитие образования" (на реализацию программ дошкольного образования муниципальным образовательным организациям)</t>
  </si>
  <si>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Ханты-Мансаийского автономного округа - Югры отдельных государственных полномочий в области образования в рамках подпрограммы "Общее образование. Дополнительное образование детей" государственной программы "Развитие образования" (на реализацию основных общеобразовательных программ муниципальным общеобразовательным организациям)</t>
  </si>
  <si>
    <t>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в рамках подпрограммы "Общее образование. Дополнительное образование детей" государственной программы "Развитие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проведегния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</si>
  <si>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 xml:space="preserve">Субвенции на организацию и обеспечение отдыха и оздоровления детей, в том числе в этнической среде в рамках подпрограммы "Ресурсное обеспечение в сфере образования, науки и молодежной политики" государственной программы "Развитие образования" </t>
  </si>
  <si>
    <t>Субвенции на поддержку и развитие животноводства в рамках подпрограммы "Развитие отрасли животноводства" государственной программы "Развитие агропромышленного комплекса"</t>
  </si>
  <si>
    <t>Субвенции на поддержку и развитие малых форм хозяйствования в рамках подпрограммы "Развитие отрасли животноводства" государственной программы "Развитие агропромышленного комплекса"</t>
  </si>
  <si>
    <t>Субвенции на развитие деятельности по заготовке и переработке дикоросов в рамках подпрограммы "Поддержка развития системы заготовки и переработки дикоросов, стимулирование развития агропромышленного комплекса" государственной программы "Развитие агропромышленного комплекса"</t>
  </si>
  <si>
    <t>Субвенции на реализацию полномочия, указанного в пункте 2 статьи 2 Закона Ханты-Мансийского автономного округа – Югры от 31 января 2011 года № 8-оз "О наделении органов местного самоуправления муниципальных образований ХМАО – Югры отдельным государственным полномочием по участию в реализации государственной программы ХМАО-Югры "Устойчивое развитие коренных малочисленных народов Севера" в рамках подпрограммы "Развитие традиционной хозяйственной деятельности коренных малочисленных народов Севера и повышение уровня его адаптации к современным экономическим условиям с учетом обеспечения защиты исконной среды обитания и традиционного образа жизни" государственной программы "Устойчивое развитие коренных малочисленных народов Севера"</t>
  </si>
  <si>
    <t>Субвенция на реализацию полномочий, указанных в пунктах 3.1, 3.2 статьи 2 Закона Ханты-Мансийского автономного округа-Югры от 31 марта 2009 года № 36-оз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в рамках подпрограммы "Создание условий для обеспечения жилыми помещениями граждан" государственной программы "Развитие жилищной сферы"</t>
  </si>
  <si>
    <t>Субвенции на организацию мероприятий при осуществлении деятельности по обращению с животными без владельцев в рамках подпрограммы "Обеспечение стабильной благополучной эпизоотической обстановки в Ханты-Мансийском автономном округе – Югре и защита населения от болезней, общих для человека и животных" государственной программы "Развитие агропромышленного комплекса"</t>
  </si>
  <si>
    <t>Субвенции на возмещение недополученных доходов организациям,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автономного округа по социально ориентированным тарифам в рамках подпрограммы "Обеспечение равных прав потребителей на получение энергетических ресурсов" государственной программы "Жилищно-коммунальный комплекс и городская среда"</t>
  </si>
  <si>
    <t>Субвенции на организацию осуществления мероприятий по проведению дезинсекции и дератизации в Ханты-Мансийском автономном округе–Югре в рамках подпрограммы "Развитие первичной медико-санитарной помощи" государственной программы  "Современное здравоохранение"</t>
  </si>
  <si>
    <t>Субвенции на осуществление отдельных государственных полномочий Ханты-Мансийского автономного округа – Югры в сфере обращения с твердыми коммунальными отходами в  рамках подпрограммы "Развитие системы обращения с отходами производства и потребления в Ханты-Мансийском автономном округе – Югре" государственной программы "Экологическая безопасность"</t>
  </si>
  <si>
    <t>Субвенции муниципальным районам на исполнение полномочий по расчету и предоставлению дотаций на выравнивание бюджетной обеспеченности поселений, входящих в состав муниципальных районов в рамках подпрограммы "Создание условий для эффективного управления муниципальными финансами" государственной программы "Управление государственными финансами и создание условий для эффективного управления муниципальными финансами"</t>
  </si>
  <si>
    <t>Осуществление первичного воинского учета органами местного самоуправления поселений, муниципальных и городских округов в рамках непрограммного направления деятельности</t>
  </si>
  <si>
    <t>Осуществление переданных полномочий Российской Федерации на государственную регистрацию актов гражданского состояния в рамках подпрограммы "Создание условий для развития государственной гражданской службы автономного округа и муниципальной службы в автономном округе" государственной программы "Развитие государственной гражданской и муниципальной службы"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</si>
  <si>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подпрограммы "Профилактика правонарушений" государственной программы "Профилактика правонарушений и обеспечение отдельных прав граждан"</t>
  </si>
  <si>
    <t>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 в рамках подпрограммы "Организационные, экономические механизмы развития культуры, архивного дела и историко-культурного наследия" государственной программы "Культурное пространство"</t>
  </si>
  <si>
    <t>Субвенции на осуществление отдельных государственных полномочий в сфере трудовых отношений и государственного управления охраной труда в рамках подпрограммы "Улучшение условий и охраны труда в Ханты-Мансийском автономном округе – Югре" государственной программы "Поддержка занятости населения"</t>
  </si>
  <si>
    <t>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в рамках подпрограммы "Профилактика правонарушений" государственной программы "Профилактика правонарушений и обеспечение отдельных прав граждан"</t>
  </si>
  <si>
    <t>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в рамках подпрограммы "Поддержка семьи, материнства и детства" государственной программы "Социальное и демографическое развитие"</t>
  </si>
  <si>
    <t>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 в рамках подпрограммы "Создание условий для развития государственной гражданской службы автономного округа и муниципальной службы в автономном округе" государственной программы "Развитие государственной гражданской и муниципальной службы"</t>
  </si>
  <si>
    <t>ИТОГО</t>
  </si>
  <si>
    <t>Субсидии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</si>
  <si>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"Общее образование. Дополнительное образование детей" государственной программы "Развитие образования"</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</si>
  <si>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</si>
  <si>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в лагерях труда и отдыха с дневным пребыванием детей в рамках подпрограммы "Общее образование. Дополнительное образование детей" государственной программы "Развитие образования"</t>
  </si>
  <si>
    <t>Субсидии на развитие сферы культуры в муниципальных образованиях Ханты-Мансийского автономного округа - Югры в рамках подпрограммы "Модернизация и развитие учреждений и организаций культуры" государственной программы "Культурное пространство"</t>
  </si>
  <si>
    <t>Государственная поддержка отрасли культуры в рамках подпрограммы "Модернизация и развитие учреждений и организаций культуры" государственной программы "Культурное пространство"</t>
  </si>
  <si>
    <t>Государственная поддержка отрасли культуры в рамках подпрограммы "Модернизация и развитие учреждений и организаций культуры" государственной программы "Культурное пространство" (в рамках реализации национального проекта "Культура")</t>
  </si>
  <si>
    <t xml:space="preserve">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в рамках подпрограммы "Развитие физической культуры, массового и детскоюношеского спорта" государственной программы "Развитие физической культуры и спорта"  </t>
  </si>
  <si>
    <t xml:space="preserve">Субсидии на софинансирование расходов муниципальных образований по развитию сети спортивных объектов шаговой доступности в рамках подпрограммы "Развитие физической культуры, массового и детскоюношеского спорта" государственной программы "Развитие физической культуры и спорта"  </t>
  </si>
  <si>
    <t xml:space="preserve">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 Региональный проект "Создание условий для легкого старта и комфортного ведения бизнеса в рамках подпрограммы "Развитие малого и среднего предпринимательства" государственной программы "Развитие экономического потенциала" </t>
  </si>
  <si>
    <t xml:space="preserve">Финансовая поддержка субъектам малого и среднего предпринимательства в органах местного самоуправления Региональный проект "Акселерация субъектов малого и среднего предпринимательства" в рамках подпрограммы "Развитие малого и среднего предпринимательства" государственной программы "Развитие экономического потенциала" </t>
  </si>
  <si>
    <t>Субсидии для реализации полномочий в области градостроительной деятельности и пространственного развития в рамках подпрограммы  "Градостроительное обеспечение и комплексное развитие территорий" государственной программы "Пространственное развитие и формирование комфортной городской среды"</t>
  </si>
  <si>
    <t xml:space="preserve">Субсидии для реализации полномочий в области строительства и жилищных отношений  в рамках подпрограммы  "Комплексное развитие территорий" государственной программы "Развитие жилищной сферы"(приобретение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t>
  </si>
  <si>
    <t>Субсидии для реализации полномочий в области строительства и жилищных отношений в рамках подпрограммы  "Комплексное развитие территорий" государственной программы "Развитие жилищной сферы"(мероприятие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</si>
  <si>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Реализация мероприятий по обеспечению жильем молодых семей в рамках подпрограммы "Создание условий для обеспечения жилыми помещениями граждан" государственной программы "Развитие жилищной сферы"</t>
  </si>
  <si>
    <t>Обеспечение мероприятий по модернизации систем коммунальной инфраструктуры за счёт средств, поступивших от публично-правовой компании "Фонда развития территории" в рамках региональной программы Ханты-Мансийского автономного округа - Югры "Модернизация систем коммунальной инфраструктуры на 2023 - 2027 годы"</t>
  </si>
  <si>
    <t>Обеспечение мероприятий по модернизации систем коммунальной инфраструктуры за счет средств бюджета Ханты-Мансийского автономного округа-Югры в рамках региональной программы Ханты-Мансийского автономного округа - Югры "Модернизация систем коммунальной инфраструктуры на 2023 - 2027 годы"</t>
  </si>
  <si>
    <t>Субсидии на возмещение недополученных доходов организациям, осуществляющим реализацию электрической энергии предприятиям жилищно-коммунального и агропромышленного комплексов, субъектам малого и среднего предпринимательства, организациям бюджетной сферы в рамках подпрограммы "Обеспечение равных прав потребителей на получение энергетических ресурсов" государственной программы "Жилищно-коммунальный комплекс и городская среда"</t>
  </si>
  <si>
    <t>Реализация программ формирования современной городской среды   в рамках подпрограммы "Формирование комфортной городской среды" государственной программы "Пространственное развитие и формирование комфортной городской среды"</t>
  </si>
  <si>
    <t>Субсидии на создание условий для деятельности народных дружин в рамках подпрограммы  "Профилактика правонарушений" государственной программы "Профилактика правонарушений и обеспечение отдельных прав граждан"</t>
  </si>
  <si>
    <t>Субсидии муниципальным районам на выравнивание бюджетной обеспеченности поселений, входящих в состав муниципальных районов в рамках подпрограммы "Создание условий для эффективного управления муниципальными финансами" государственной программы "Управление государственными финансами и создание условий для эффективного управления муниципальными финансами"</t>
  </si>
  <si>
    <t>Иные межбюджетные трансферты</t>
  </si>
  <si>
    <t xml:space="preserve">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"Общее образование. Дополнительное образование детей" государственной программы "Развитие образования" </t>
  </si>
  <si>
    <t>Иные межбюджетные трансферты на реализацию мероприятий по содействию трудоустройству граждан в рамках подпрограммы "Содействие трудоустройству граждан" государственной программы "Поддержка занятости населения"</t>
  </si>
  <si>
    <t>Иные межбюджетные трансферты на реализацию наказов избирателей депутатам Думы Ханты-Мансийского автономного округа - Югры</t>
  </si>
  <si>
    <t>Иные межбюджетные трансферты на возмещение (компенсацию) части расходов по доставке в муниципальные образования  Ханты-Мансийского автономного округа – Югры продукции (товаров), необходимой для обеспечения жизнедеятельности населения муниципальных образований Ханты-Мансийского автономного округа – Югры, отнесенных к территории с ограниченными сроками завоза грузов в рамках подпрограммы "Создание условий для эффективного управления муниципальными финансами" государственной программы "Управление государственными финансами и создание условий для эффективного управления муниципальными финансами"</t>
  </si>
  <si>
    <t>Иные межбюджетные трансферты за счет бюджетных ассигнований резервного фонда Правительства Ханты-Мансийского автономного округа – Югры, за исключением иных межбюджетных трансфертов на реализацию наказов избирателей депутатам Думы Ханты-Мансийского автономного округа – Югры</t>
  </si>
  <si>
    <t>Дотации в целях стимулирования роста налогового потенциала и качества планирования доходов в городских округах и муниципальных районах Ханты-Мансийского автономного округа – Югры в рамках подпрограммы "Создание условий для эффективного управления муниципальными финансами" государственной программы "Управление государственными финансами и создание условий для эффективного управления муниципальными финансами"</t>
  </si>
  <si>
    <t>Дотации бюджетам муниципальных районов и городских округов Ханты-Мансийского автономного округа -Югры для финансового обеспечения расходных обязательств муниципальных образований Ханты-Мансийского автономного округа -Югры по решению вопросов местного значения в рамках подпрограммы "Создание условий для эффективного управления муниципальными финансами" государственной программы "Управление государственными финансами и создание условий для эффективного управления муниципальными финансами"</t>
  </si>
  <si>
    <t>Дотации на поддержку мер по обеспечению сбалансированности бюджетов городских округов и муниципальных районов в рамках подпрограммы "Создание условий для эффективного управления муниципальными финансами" государственной программы "Управление государственными финансами и создание условий для эффективного управления муниципальными финансами"</t>
  </si>
  <si>
    <t>ВСЕГО межбюджетных трансфертов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</si>
</sst>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0.0,;\-#,##0.0,"/>
    <numFmt numFmtId="166" formatCode="0.0%"/>
  </numFmts>
  <fonts count="8" x14ac:knownFonts="1">
    <font>
      <sz val="11"/>
      <color theme="1"/>
      <name val="Calibri"/>
      <family val="2"/>
      <charset val="204"/>
      <scheme val="minor"/>
    </font>
    <font>
      <sz val="10"/>
      <name val="Arial"/>
      <family val="2"/>
      <charset val="204"/>
    </font>
    <font>
      <sz val="12"/>
      <name val="Times New Roman"/>
      <family val="1"/>
      <charset val="204"/>
    </font>
    <font>
      <b/>
      <sz val="12"/>
      <name val="Times New Roman"/>
      <family val="1"/>
      <charset val="204"/>
    </font>
    <font>
      <b/>
      <sz val="14"/>
      <name val="Times New Roman"/>
      <family val="1"/>
      <charset val="204"/>
    </font>
    <font>
      <sz val="12"/>
      <color theme="1"/>
      <name val="Times New Roman"/>
      <family val="1"/>
      <charset val="204"/>
    </font>
    <font>
      <sz val="11"/>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0" borderId="0"/>
    <xf numFmtId="0" fontId="1" fillId="0" borderId="0"/>
  </cellStyleXfs>
  <cellXfs count="40">
    <xf numFmtId="0" fontId="0" fillId="0" borderId="0" xfId="0"/>
    <xf numFmtId="0" fontId="2" fillId="2" borderId="0" xfId="1" applyFont="1" applyFill="1"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2" fillId="2" borderId="0" xfId="1" applyFont="1" applyFill="1"/>
    <xf numFmtId="0" fontId="2" fillId="2" borderId="0" xfId="1" applyFont="1" applyFill="1" applyAlignment="1" applyProtection="1">
      <alignment horizontal="right" vertical="center" wrapText="1"/>
      <protection hidden="1"/>
    </xf>
    <xf numFmtId="0" fontId="2" fillId="0" borderId="0" xfId="1" applyFont="1" applyAlignment="1" applyProtection="1">
      <alignment horizontal="right" vertical="center" wrapText="1"/>
      <protection hidden="1"/>
    </xf>
    <xf numFmtId="0" fontId="2" fillId="0" borderId="0" xfId="1" applyFont="1"/>
    <xf numFmtId="0" fontId="2" fillId="2" borderId="0" xfId="1" applyFont="1" applyFill="1" applyAlignment="1" applyProtection="1">
      <alignment horizontal="center" vertical="center" wrapText="1"/>
      <protection hidden="1"/>
    </xf>
    <xf numFmtId="0" fontId="3" fillId="2" borderId="0" xfId="1" applyFont="1" applyFill="1" applyAlignment="1" applyProtection="1">
      <alignment horizontal="center" vertical="center" wrapText="1"/>
      <protection hidden="1"/>
    </xf>
    <xf numFmtId="0" fontId="2" fillId="0" borderId="0" xfId="1" applyFont="1" applyAlignment="1" applyProtection="1">
      <alignment horizontal="center" vertical="center" wrapText="1"/>
      <protection hidden="1"/>
    </xf>
    <xf numFmtId="0" fontId="2" fillId="2" borderId="0" xfId="1" applyFont="1" applyFill="1" applyAlignment="1" applyProtection="1">
      <alignment horizontal="right"/>
      <protection hidden="1"/>
    </xf>
    <xf numFmtId="0" fontId="2" fillId="0" borderId="0" xfId="1" applyFont="1" applyAlignment="1" applyProtection="1">
      <alignment horizontal="right"/>
      <protection hidden="1"/>
    </xf>
    <xf numFmtId="0" fontId="3" fillId="2" borderId="1" xfId="1" applyFont="1" applyFill="1" applyBorder="1" applyProtection="1">
      <protection hidden="1"/>
    </xf>
    <xf numFmtId="0" fontId="3" fillId="2" borderId="1" xfId="1" applyFont="1" applyFill="1" applyBorder="1" applyAlignment="1" applyProtection="1">
      <alignment horizontal="center" vertical="center"/>
      <protection hidden="1"/>
    </xf>
    <xf numFmtId="0" fontId="3" fillId="2" borderId="2" xfId="1" applyFont="1" applyFill="1" applyBorder="1" applyAlignment="1" applyProtection="1">
      <alignment horizontal="center" vertical="center"/>
      <protection hidden="1"/>
    </xf>
    <xf numFmtId="0" fontId="2" fillId="0" borderId="1" xfId="1" applyFont="1" applyBorder="1" applyAlignment="1" applyProtection="1">
      <alignment horizontal="center" vertical="center" wrapText="1"/>
      <protection hidden="1"/>
    </xf>
    <xf numFmtId="0" fontId="2" fillId="0" borderId="1" xfId="1" applyFont="1" applyBorder="1" applyAlignment="1">
      <alignment horizontal="center" wrapText="1"/>
    </xf>
    <xf numFmtId="0" fontId="3" fillId="2" borderId="3" xfId="1" applyFont="1" applyFill="1" applyBorder="1" applyAlignment="1" applyProtection="1">
      <alignment horizontal="center" vertical="center"/>
      <protection hidden="1"/>
    </xf>
    <xf numFmtId="0" fontId="3" fillId="2" borderId="4" xfId="1" applyFont="1" applyFill="1" applyBorder="1" applyAlignment="1" applyProtection="1">
      <alignment horizontal="center" vertical="center"/>
      <protection hidden="1"/>
    </xf>
    <xf numFmtId="0" fontId="2" fillId="0" borderId="1" xfId="1" applyFont="1" applyBorder="1" applyAlignment="1" applyProtection="1">
      <alignment horizontal="centerContinuous" vertical="center"/>
      <protection hidden="1"/>
    </xf>
    <xf numFmtId="164" fontId="4" fillId="0" borderId="1" xfId="2" applyNumberFormat="1" applyFont="1" applyBorder="1" applyAlignment="1" applyProtection="1">
      <alignment horizontal="left" wrapText="1"/>
      <protection hidden="1"/>
    </xf>
    <xf numFmtId="0" fontId="5" fillId="0" borderId="1" xfId="1" applyFont="1" applyBorder="1" applyAlignment="1" applyProtection="1">
      <alignment horizontal="left" vertical="center" wrapText="1"/>
      <protection hidden="1"/>
    </xf>
    <xf numFmtId="165" fontId="2" fillId="0" borderId="1" xfId="2" applyNumberFormat="1" applyFont="1" applyBorder="1" applyAlignment="1" applyProtection="1">
      <alignment wrapText="1"/>
      <protection hidden="1"/>
    </xf>
    <xf numFmtId="165" fontId="2" fillId="0" borderId="1" xfId="2" applyNumberFormat="1" applyFont="1" applyBorder="1" applyProtection="1">
      <protection hidden="1"/>
    </xf>
    <xf numFmtId="166" fontId="2" fillId="0" borderId="1" xfId="1" applyNumberFormat="1" applyFont="1" applyBorder="1" applyAlignment="1" applyProtection="1">
      <alignment horizontal="center"/>
      <protection hidden="1"/>
    </xf>
    <xf numFmtId="0" fontId="6" fillId="2" borderId="5" xfId="1" applyFont="1" applyFill="1" applyBorder="1" applyAlignment="1" applyProtection="1">
      <alignment horizontal="left" vertical="center" wrapText="1"/>
      <protection hidden="1"/>
    </xf>
    <xf numFmtId="0" fontId="6" fillId="2" borderId="1" xfId="1" applyFont="1" applyFill="1" applyBorder="1" applyAlignment="1" applyProtection="1">
      <alignment horizontal="left" vertical="center" wrapText="1"/>
      <protection hidden="1"/>
    </xf>
    <xf numFmtId="0" fontId="5" fillId="2" borderId="1" xfId="1" applyFont="1" applyFill="1" applyBorder="1" applyAlignment="1" applyProtection="1">
      <alignment horizontal="left" vertical="center" wrapText="1"/>
      <protection hidden="1"/>
    </xf>
    <xf numFmtId="0" fontId="2" fillId="0" borderId="1" xfId="1" applyFont="1" applyBorder="1" applyAlignment="1" applyProtection="1">
      <alignment horizontal="left" vertical="center" wrapText="1"/>
      <protection hidden="1"/>
    </xf>
    <xf numFmtId="0" fontId="3" fillId="0" borderId="1" xfId="1" applyFont="1" applyBorder="1" applyAlignment="1" applyProtection="1">
      <alignment horizontal="left" vertical="center" wrapText="1"/>
      <protection hidden="1"/>
    </xf>
    <xf numFmtId="165" fontId="3" fillId="0" borderId="1" xfId="1" applyNumberFormat="1" applyFont="1" applyBorder="1" applyAlignment="1" applyProtection="1">
      <alignment horizontal="right"/>
      <protection hidden="1"/>
    </xf>
    <xf numFmtId="166" fontId="3" fillId="0" borderId="1" xfId="1" applyNumberFormat="1" applyFont="1" applyBorder="1" applyAlignment="1" applyProtection="1">
      <alignment horizontal="center"/>
      <protection hidden="1"/>
    </xf>
    <xf numFmtId="0" fontId="2" fillId="0" borderId="5" xfId="1" applyFont="1" applyBorder="1" applyAlignment="1" applyProtection="1">
      <alignment horizontal="left" vertical="center" wrapText="1"/>
      <protection hidden="1"/>
    </xf>
    <xf numFmtId="0" fontId="2" fillId="2" borderId="1" xfId="1" applyFont="1" applyFill="1" applyBorder="1" applyAlignment="1" applyProtection="1">
      <alignment horizontal="left" vertical="center" wrapText="1"/>
      <protection hidden="1"/>
    </xf>
    <xf numFmtId="0" fontId="2" fillId="2" borderId="5" xfId="1" applyFont="1" applyFill="1" applyBorder="1" applyAlignment="1" applyProtection="1">
      <alignment horizontal="left" vertical="center" wrapText="1"/>
      <protection hidden="1"/>
    </xf>
    <xf numFmtId="0" fontId="7" fillId="0" borderId="2" xfId="1" applyFont="1" applyBorder="1" applyProtection="1">
      <protection hidden="1"/>
    </xf>
    <xf numFmtId="0" fontId="7" fillId="0" borderId="1" xfId="1" applyFont="1" applyBorder="1" applyProtection="1">
      <protection hidden="1"/>
    </xf>
    <xf numFmtId="0" fontId="3" fillId="0" borderId="1" xfId="1" applyFont="1" applyBorder="1" applyProtection="1">
      <protection hidden="1"/>
    </xf>
    <xf numFmtId="0" fontId="7" fillId="0" borderId="0" xfId="1" applyFont="1"/>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showGridLines="0" tabSelected="1" topLeftCell="G1" zoomScale="90" zoomScaleNormal="90" workbookViewId="0">
      <pane ySplit="7" topLeftCell="A8" activePane="bottomLeft" state="frozen"/>
      <selection activeCell="G1" sqref="G1"/>
      <selection pane="bottomLeft" activeCell="K3" sqref="K3"/>
    </sheetView>
  </sheetViews>
  <sheetFormatPr defaultColWidth="9.109375" defaultRowHeight="15.6" x14ac:dyDescent="0.3"/>
  <cols>
    <col min="1" max="1" width="7.5546875" style="4" hidden="1" customWidth="1"/>
    <col min="2" max="2" width="6.109375" style="4" hidden="1" customWidth="1"/>
    <col min="3" max="3" width="7.5546875" style="4" hidden="1" customWidth="1"/>
    <col min="4" max="4" width="5.33203125" style="4" hidden="1" customWidth="1"/>
    <col min="5" max="5" width="7.33203125" style="4" hidden="1" customWidth="1"/>
    <col min="6" max="6" width="13.88671875" style="4" hidden="1" customWidth="1"/>
    <col min="7" max="7" width="81.33203125" style="4" customWidth="1"/>
    <col min="8" max="8" width="18.5546875" style="4" customWidth="1"/>
    <col min="9" max="9" width="18.5546875" style="7" customWidth="1"/>
    <col min="10" max="10" width="12.5546875" style="7" customWidth="1"/>
    <col min="11" max="256" width="9.109375" style="4" customWidth="1"/>
    <col min="257" max="16384" width="9.109375" style="4"/>
  </cols>
  <sheetData>
    <row r="1" spans="1:10" x14ac:dyDescent="0.3">
      <c r="A1" s="1"/>
      <c r="B1" s="1"/>
      <c r="C1" s="1"/>
      <c r="D1" s="1"/>
      <c r="E1" s="1"/>
      <c r="F1" s="1"/>
      <c r="G1" s="2"/>
      <c r="H1" s="3"/>
      <c r="I1" s="3"/>
      <c r="J1" s="3"/>
    </row>
    <row r="2" spans="1:10" x14ac:dyDescent="0.3">
      <c r="A2" s="1"/>
      <c r="B2" s="5"/>
      <c r="C2" s="5"/>
      <c r="D2" s="5"/>
      <c r="E2" s="5"/>
      <c r="F2" s="5"/>
      <c r="G2" s="5"/>
      <c r="H2" s="5"/>
      <c r="I2" s="6"/>
    </row>
    <row r="3" spans="1:10" x14ac:dyDescent="0.3">
      <c r="A3" s="1"/>
      <c r="B3" s="8"/>
      <c r="C3" s="8"/>
      <c r="D3" s="8"/>
      <c r="E3" s="8"/>
      <c r="F3" s="8"/>
      <c r="G3" s="9" t="s">
        <v>0</v>
      </c>
      <c r="H3" s="9"/>
      <c r="I3" s="9"/>
      <c r="J3" s="9"/>
    </row>
    <row r="4" spans="1:10" x14ac:dyDescent="0.3">
      <c r="A4" s="1"/>
      <c r="B4" s="8"/>
      <c r="C4" s="8"/>
      <c r="D4" s="8"/>
      <c r="E4" s="8"/>
      <c r="F4" s="8"/>
      <c r="G4" s="8"/>
      <c r="H4" s="8"/>
      <c r="I4" s="10"/>
    </row>
    <row r="5" spans="1:10" x14ac:dyDescent="0.3">
      <c r="A5" s="1"/>
      <c r="B5" s="1"/>
      <c r="C5" s="1"/>
      <c r="D5" s="1"/>
      <c r="E5" s="1"/>
      <c r="F5" s="1"/>
      <c r="G5" s="1"/>
      <c r="H5" s="11"/>
      <c r="J5" s="12" t="s">
        <v>1</v>
      </c>
    </row>
    <row r="6" spans="1:10" ht="37.200000000000003" customHeight="1" x14ac:dyDescent="0.3">
      <c r="A6" s="13"/>
      <c r="B6" s="14" t="s">
        <v>2</v>
      </c>
      <c r="C6" s="14"/>
      <c r="D6" s="14" t="s">
        <v>3</v>
      </c>
      <c r="E6" s="14"/>
      <c r="F6" s="15" t="s">
        <v>4</v>
      </c>
      <c r="G6" s="16" t="s">
        <v>5</v>
      </c>
      <c r="H6" s="16" t="s">
        <v>6</v>
      </c>
      <c r="I6" s="16" t="s">
        <v>7</v>
      </c>
      <c r="J6" s="17" t="s">
        <v>8</v>
      </c>
    </row>
    <row r="7" spans="1:10" x14ac:dyDescent="0.3">
      <c r="A7" s="13"/>
      <c r="B7" s="18"/>
      <c r="C7" s="18"/>
      <c r="D7" s="18"/>
      <c r="E7" s="18"/>
      <c r="F7" s="19"/>
      <c r="G7" s="16">
        <v>1</v>
      </c>
      <c r="H7" s="20">
        <v>2</v>
      </c>
      <c r="I7" s="16">
        <v>3</v>
      </c>
      <c r="J7" s="20">
        <v>4</v>
      </c>
    </row>
    <row r="8" spans="1:10" ht="17.399999999999999" x14ac:dyDescent="0.3">
      <c r="G8" s="21" t="s">
        <v>9</v>
      </c>
      <c r="H8" s="21"/>
      <c r="I8" s="21"/>
      <c r="J8" s="21"/>
    </row>
    <row r="9" spans="1:10" ht="109.2" x14ac:dyDescent="0.3">
      <c r="G9" s="22" t="s">
        <v>10</v>
      </c>
      <c r="H9" s="23">
        <v>82911800</v>
      </c>
      <c r="I9" s="24">
        <v>76272211.730000004</v>
      </c>
      <c r="J9" s="25">
        <f>I9/H9</f>
        <v>0.91991986339700749</v>
      </c>
    </row>
    <row r="10" spans="1:10" ht="78" x14ac:dyDescent="0.3">
      <c r="G10" s="22" t="s">
        <v>11</v>
      </c>
      <c r="H10" s="23">
        <v>15697500</v>
      </c>
      <c r="I10" s="24">
        <v>15697500</v>
      </c>
      <c r="J10" s="25">
        <f t="shared" ref="J10:J54" si="0">I10/H10</f>
        <v>1</v>
      </c>
    </row>
    <row r="11" spans="1:10" ht="121.5" customHeight="1" x14ac:dyDescent="0.3">
      <c r="G11" s="22" t="s">
        <v>12</v>
      </c>
      <c r="H11" s="23">
        <v>257057927.75</v>
      </c>
      <c r="I11" s="24">
        <v>257057927.75</v>
      </c>
      <c r="J11" s="25">
        <f t="shared" si="0"/>
        <v>1</v>
      </c>
    </row>
    <row r="12" spans="1:10" ht="117" customHeight="1" x14ac:dyDescent="0.3">
      <c r="G12" s="22" t="s">
        <v>13</v>
      </c>
      <c r="H12" s="23">
        <v>1199928372.25</v>
      </c>
      <c r="I12" s="24">
        <v>1199928372.25</v>
      </c>
      <c r="J12" s="25">
        <f t="shared" si="0"/>
        <v>1</v>
      </c>
    </row>
    <row r="13" spans="1:10" ht="171.6" x14ac:dyDescent="0.3">
      <c r="G13" s="22" t="s">
        <v>14</v>
      </c>
      <c r="H13" s="23">
        <v>4014000</v>
      </c>
      <c r="I13" s="24">
        <v>4014000</v>
      </c>
      <c r="J13" s="25">
        <f t="shared" si="0"/>
        <v>1</v>
      </c>
    </row>
    <row r="14" spans="1:10" ht="62.4" x14ac:dyDescent="0.3">
      <c r="G14" s="22" t="s">
        <v>15</v>
      </c>
      <c r="H14" s="23">
        <v>10103300</v>
      </c>
      <c r="I14" s="24">
        <v>10053183.84</v>
      </c>
      <c r="J14" s="25">
        <f t="shared" si="0"/>
        <v>0.99503962467708573</v>
      </c>
    </row>
    <row r="15" spans="1:10" ht="46.8" x14ac:dyDescent="0.3">
      <c r="G15" s="22" t="s">
        <v>16</v>
      </c>
      <c r="H15" s="23">
        <v>38260400</v>
      </c>
      <c r="I15" s="24">
        <v>38254721</v>
      </c>
      <c r="J15" s="25">
        <f t="shared" si="0"/>
        <v>0.99985156976926537</v>
      </c>
    </row>
    <row r="16" spans="1:10" ht="46.8" x14ac:dyDescent="0.3">
      <c r="G16" s="22" t="s">
        <v>17</v>
      </c>
      <c r="H16" s="23">
        <v>5870500</v>
      </c>
      <c r="I16" s="24">
        <v>5870500</v>
      </c>
      <c r="J16" s="25">
        <f t="shared" si="0"/>
        <v>1</v>
      </c>
    </row>
    <row r="17" spans="7:10" ht="62.4" x14ac:dyDescent="0.3">
      <c r="G17" s="22" t="s">
        <v>18</v>
      </c>
      <c r="H17" s="23">
        <v>21300</v>
      </c>
      <c r="I17" s="24">
        <v>21300</v>
      </c>
      <c r="J17" s="25">
        <f t="shared" si="0"/>
        <v>1</v>
      </c>
    </row>
    <row r="18" spans="7:10" ht="171.6" x14ac:dyDescent="0.3">
      <c r="G18" s="22" t="s">
        <v>19</v>
      </c>
      <c r="H18" s="23">
        <v>3070600</v>
      </c>
      <c r="I18" s="24">
        <v>3070549.11</v>
      </c>
      <c r="J18" s="25">
        <f t="shared" si="0"/>
        <v>0.9999834266918517</v>
      </c>
    </row>
    <row r="19" spans="7:10" ht="140.4" x14ac:dyDescent="0.3">
      <c r="G19" s="22" t="s">
        <v>20</v>
      </c>
      <c r="H19" s="23">
        <v>31000</v>
      </c>
      <c r="I19" s="24">
        <v>31000</v>
      </c>
      <c r="J19" s="25">
        <f t="shared" si="0"/>
        <v>1</v>
      </c>
    </row>
    <row r="20" spans="7:10" ht="69" x14ac:dyDescent="0.3">
      <c r="G20" s="26" t="s">
        <v>21</v>
      </c>
      <c r="H20" s="23">
        <v>923800</v>
      </c>
      <c r="I20" s="24">
        <v>923000</v>
      </c>
      <c r="J20" s="25">
        <f t="shared" si="0"/>
        <v>0.99913401169084215</v>
      </c>
    </row>
    <row r="21" spans="7:10" ht="82.8" x14ac:dyDescent="0.3">
      <c r="G21" s="27" t="s">
        <v>22</v>
      </c>
      <c r="H21" s="23">
        <v>47612200</v>
      </c>
      <c r="I21" s="24">
        <v>47612200</v>
      </c>
      <c r="J21" s="25">
        <f t="shared" si="0"/>
        <v>1</v>
      </c>
    </row>
    <row r="22" spans="7:10" ht="62.4" x14ac:dyDescent="0.3">
      <c r="G22" s="22" t="s">
        <v>23</v>
      </c>
      <c r="H22" s="23">
        <v>884000</v>
      </c>
      <c r="I22" s="24">
        <v>884000</v>
      </c>
      <c r="J22" s="25">
        <f t="shared" si="0"/>
        <v>1</v>
      </c>
    </row>
    <row r="23" spans="7:10" ht="93.6" x14ac:dyDescent="0.3">
      <c r="G23" s="22" t="s">
        <v>24</v>
      </c>
      <c r="H23" s="23">
        <v>114100</v>
      </c>
      <c r="I23" s="24">
        <v>114100</v>
      </c>
      <c r="J23" s="25">
        <f t="shared" si="0"/>
        <v>1</v>
      </c>
    </row>
    <row r="24" spans="7:10" ht="99.6" customHeight="1" x14ac:dyDescent="0.3">
      <c r="G24" s="28" t="s">
        <v>25</v>
      </c>
      <c r="H24" s="23">
        <v>80918700</v>
      </c>
      <c r="I24" s="24">
        <v>80918700</v>
      </c>
      <c r="J24" s="25">
        <f t="shared" si="0"/>
        <v>1</v>
      </c>
    </row>
    <row r="25" spans="7:10" ht="46.8" x14ac:dyDescent="0.3">
      <c r="G25" s="22" t="s">
        <v>26</v>
      </c>
      <c r="H25" s="23">
        <v>3976500</v>
      </c>
      <c r="I25" s="24">
        <v>3976500</v>
      </c>
      <c r="J25" s="25">
        <f t="shared" si="0"/>
        <v>1</v>
      </c>
    </row>
    <row r="26" spans="7:10" ht="99" customHeight="1" x14ac:dyDescent="0.3">
      <c r="G26" s="29" t="s">
        <v>27</v>
      </c>
      <c r="H26" s="23">
        <f>4402800+249600</f>
        <v>4652400</v>
      </c>
      <c r="I26" s="23">
        <f>4402800+249600</f>
        <v>4652400</v>
      </c>
      <c r="J26" s="25">
        <f t="shared" si="0"/>
        <v>1</v>
      </c>
    </row>
    <row r="27" spans="7:10" ht="80.400000000000006" customHeight="1" x14ac:dyDescent="0.3">
      <c r="G27" s="22" t="s">
        <v>28</v>
      </c>
      <c r="H27" s="23">
        <v>5700</v>
      </c>
      <c r="I27" s="24">
        <v>5699.64</v>
      </c>
      <c r="J27" s="25">
        <f t="shared" si="0"/>
        <v>0.99993684210526323</v>
      </c>
    </row>
    <row r="28" spans="7:10" ht="99.6" customHeight="1" x14ac:dyDescent="0.3">
      <c r="G28" s="22" t="s">
        <v>29</v>
      </c>
      <c r="H28" s="23">
        <v>178900</v>
      </c>
      <c r="I28" s="24">
        <v>178900</v>
      </c>
      <c r="J28" s="25">
        <f t="shared" si="0"/>
        <v>1</v>
      </c>
    </row>
    <row r="29" spans="7:10" ht="79.95" customHeight="1" x14ac:dyDescent="0.3">
      <c r="G29" s="22" t="s">
        <v>30</v>
      </c>
      <c r="H29" s="23">
        <v>3583400</v>
      </c>
      <c r="I29" s="24">
        <v>3583400</v>
      </c>
      <c r="J29" s="25">
        <f t="shared" si="0"/>
        <v>1</v>
      </c>
    </row>
    <row r="30" spans="7:10" ht="129.6" customHeight="1" x14ac:dyDescent="0.3">
      <c r="G30" s="22" t="s">
        <v>31</v>
      </c>
      <c r="H30" s="23">
        <v>2111200</v>
      </c>
      <c r="I30" s="24">
        <v>2111200</v>
      </c>
      <c r="J30" s="25">
        <f t="shared" si="0"/>
        <v>1</v>
      </c>
    </row>
    <row r="31" spans="7:10" ht="85.2" customHeight="1" x14ac:dyDescent="0.3">
      <c r="G31" s="22" t="s">
        <v>32</v>
      </c>
      <c r="H31" s="23">
        <v>11469500</v>
      </c>
      <c r="I31" s="24">
        <v>11469500</v>
      </c>
      <c r="J31" s="25">
        <f t="shared" si="0"/>
        <v>1</v>
      </c>
    </row>
    <row r="32" spans="7:10" ht="111.6" customHeight="1" x14ac:dyDescent="0.3">
      <c r="G32" s="29" t="s">
        <v>33</v>
      </c>
      <c r="H32" s="23">
        <f>2151800+71000</f>
        <v>2222800</v>
      </c>
      <c r="I32" s="23">
        <f>2151800+71000</f>
        <v>2222800</v>
      </c>
      <c r="J32" s="25">
        <f t="shared" si="0"/>
        <v>1</v>
      </c>
    </row>
    <row r="33" spans="7:10" x14ac:dyDescent="0.3">
      <c r="G33" s="30" t="s">
        <v>34</v>
      </c>
      <c r="H33" s="31">
        <f>SUM(H9:H32)</f>
        <v>1775619900</v>
      </c>
      <c r="I33" s="31">
        <f>SUM(I9:I32)</f>
        <v>1768923665.3199999</v>
      </c>
      <c r="J33" s="32">
        <f>I33/H33</f>
        <v>0.99622879047480828</v>
      </c>
    </row>
    <row r="34" spans="7:10" ht="17.399999999999999" x14ac:dyDescent="0.3">
      <c r="G34" s="21" t="s">
        <v>35</v>
      </c>
      <c r="H34" s="21"/>
      <c r="I34" s="21"/>
      <c r="J34" s="21"/>
    </row>
    <row r="35" spans="7:10" ht="78" x14ac:dyDescent="0.3">
      <c r="G35" s="22" t="s">
        <v>36</v>
      </c>
      <c r="H35" s="23">
        <v>16400900</v>
      </c>
      <c r="I35" s="24">
        <v>16254858.01</v>
      </c>
      <c r="J35" s="25">
        <f t="shared" si="0"/>
        <v>0.99109548927193014</v>
      </c>
    </row>
    <row r="36" spans="7:10" ht="46.8" x14ac:dyDescent="0.3">
      <c r="G36" s="22" t="s">
        <v>37</v>
      </c>
      <c r="H36" s="23">
        <v>346300</v>
      </c>
      <c r="I36" s="24">
        <v>336846.32</v>
      </c>
      <c r="J36" s="25">
        <f t="shared" si="0"/>
        <v>0.97270089517759173</v>
      </c>
    </row>
    <row r="37" spans="7:10" ht="93.6" x14ac:dyDescent="0.3">
      <c r="G37" s="22" t="s">
        <v>38</v>
      </c>
      <c r="H37" s="23">
        <v>6379300</v>
      </c>
      <c r="I37" s="24">
        <v>6379300</v>
      </c>
      <c r="J37" s="25">
        <f t="shared" si="0"/>
        <v>1</v>
      </c>
    </row>
    <row r="38" spans="7:10" ht="62.4" x14ac:dyDescent="0.3">
      <c r="G38" s="22" t="s">
        <v>39</v>
      </c>
      <c r="H38" s="23">
        <v>536000</v>
      </c>
      <c r="I38" s="24">
        <v>536000</v>
      </c>
      <c r="J38" s="25">
        <f t="shared" si="0"/>
        <v>1</v>
      </c>
    </row>
    <row r="39" spans="7:10" ht="46.8" x14ac:dyDescent="0.3">
      <c r="G39" s="22" t="s">
        <v>40</v>
      </c>
      <c r="H39" s="23">
        <v>133500</v>
      </c>
      <c r="I39" s="24">
        <v>133500</v>
      </c>
      <c r="J39" s="25">
        <f t="shared" si="0"/>
        <v>1</v>
      </c>
    </row>
    <row r="40" spans="7:10" ht="62.4" x14ac:dyDescent="0.3">
      <c r="G40" s="22" t="s">
        <v>41</v>
      </c>
      <c r="H40" s="23">
        <v>945100</v>
      </c>
      <c r="I40" s="24">
        <v>945100</v>
      </c>
      <c r="J40" s="25">
        <f t="shared" si="0"/>
        <v>1</v>
      </c>
    </row>
    <row r="41" spans="7:10" ht="109.2" x14ac:dyDescent="0.3">
      <c r="G41" s="22" t="s">
        <v>42</v>
      </c>
      <c r="H41" s="23">
        <v>5540600</v>
      </c>
      <c r="I41" s="24">
        <v>5540600</v>
      </c>
      <c r="J41" s="25">
        <f t="shared" si="0"/>
        <v>1</v>
      </c>
    </row>
    <row r="42" spans="7:10" ht="62.4" x14ac:dyDescent="0.3">
      <c r="G42" s="22" t="s">
        <v>43</v>
      </c>
      <c r="H42" s="23">
        <v>940300</v>
      </c>
      <c r="I42" s="24">
        <v>940300</v>
      </c>
      <c r="J42" s="25">
        <f t="shared" si="0"/>
        <v>1</v>
      </c>
    </row>
    <row r="43" spans="7:10" ht="93.6" x14ac:dyDescent="0.3">
      <c r="G43" s="22" t="s">
        <v>44</v>
      </c>
      <c r="H43" s="23">
        <v>195000</v>
      </c>
      <c r="I43" s="24">
        <v>195000</v>
      </c>
      <c r="J43" s="25">
        <f t="shared" si="0"/>
        <v>1</v>
      </c>
    </row>
    <row r="44" spans="7:10" ht="78" x14ac:dyDescent="0.3">
      <c r="G44" s="22" t="s">
        <v>45</v>
      </c>
      <c r="H44" s="23">
        <v>5706500</v>
      </c>
      <c r="I44" s="24">
        <v>5706500</v>
      </c>
      <c r="J44" s="25">
        <f t="shared" si="0"/>
        <v>1</v>
      </c>
    </row>
    <row r="45" spans="7:10" ht="78" x14ac:dyDescent="0.3">
      <c r="G45" s="22" t="s">
        <v>46</v>
      </c>
      <c r="H45" s="23">
        <v>1794700</v>
      </c>
      <c r="I45" s="24">
        <v>1794685</v>
      </c>
      <c r="J45" s="25">
        <f t="shared" si="0"/>
        <v>0.99999164205716828</v>
      </c>
    </row>
    <row r="46" spans="7:10" ht="156" x14ac:dyDescent="0.3">
      <c r="G46" s="22" t="s">
        <v>47</v>
      </c>
      <c r="H46" s="23">
        <v>83909043.409999996</v>
      </c>
      <c r="I46" s="24">
        <v>83909012.5</v>
      </c>
      <c r="J46" s="25">
        <f t="shared" si="0"/>
        <v>0.99999963162492689</v>
      </c>
    </row>
    <row r="47" spans="7:10" ht="93.6" x14ac:dyDescent="0.3">
      <c r="G47" s="22" t="s">
        <v>48</v>
      </c>
      <c r="H47" s="23">
        <v>7672756.5899999999</v>
      </c>
      <c r="I47" s="24">
        <v>7672756.5899999999</v>
      </c>
      <c r="J47" s="25">
        <f t="shared" si="0"/>
        <v>1</v>
      </c>
    </row>
    <row r="48" spans="7:10" ht="46.8" x14ac:dyDescent="0.3">
      <c r="G48" s="22" t="s">
        <v>49</v>
      </c>
      <c r="H48" s="23">
        <v>3120800</v>
      </c>
      <c r="I48" s="24">
        <v>2381403.5699999998</v>
      </c>
      <c r="J48" s="25">
        <f t="shared" si="0"/>
        <v>0.76307471481671363</v>
      </c>
    </row>
    <row r="49" spans="7:10" ht="78" x14ac:dyDescent="0.3">
      <c r="G49" s="33" t="s">
        <v>50</v>
      </c>
      <c r="H49" s="23">
        <v>5940000</v>
      </c>
      <c r="I49" s="24">
        <v>5940000</v>
      </c>
      <c r="J49" s="25">
        <f t="shared" si="0"/>
        <v>1</v>
      </c>
    </row>
    <row r="50" spans="7:10" ht="78" x14ac:dyDescent="0.3">
      <c r="G50" s="33" t="s">
        <v>51</v>
      </c>
      <c r="H50" s="23">
        <v>13588600</v>
      </c>
      <c r="I50" s="24">
        <v>13566234.949999999</v>
      </c>
      <c r="J50" s="25">
        <f t="shared" si="0"/>
        <v>0.99835413140426532</v>
      </c>
    </row>
    <row r="51" spans="7:10" ht="109.2" x14ac:dyDescent="0.3">
      <c r="G51" s="34" t="s">
        <v>52</v>
      </c>
      <c r="H51" s="23">
        <v>18233400</v>
      </c>
      <c r="I51" s="24">
        <v>18233400</v>
      </c>
      <c r="J51" s="25">
        <f t="shared" si="0"/>
        <v>1</v>
      </c>
    </row>
    <row r="52" spans="7:10" ht="62.4" x14ac:dyDescent="0.3">
      <c r="G52" s="35" t="s">
        <v>53</v>
      </c>
      <c r="H52" s="23">
        <v>4474615.3499999996</v>
      </c>
      <c r="I52" s="24">
        <v>4474615.3499999996</v>
      </c>
      <c r="J52" s="25">
        <f t="shared" si="0"/>
        <v>1</v>
      </c>
    </row>
    <row r="53" spans="7:10" ht="46.8" x14ac:dyDescent="0.3">
      <c r="G53" s="22" t="s">
        <v>54</v>
      </c>
      <c r="H53" s="23">
        <v>241000</v>
      </c>
      <c r="I53" s="24">
        <v>241000</v>
      </c>
      <c r="J53" s="25">
        <f t="shared" si="0"/>
        <v>1</v>
      </c>
    </row>
    <row r="54" spans="7:10" s="7" customFormat="1" ht="93.6" x14ac:dyDescent="0.3">
      <c r="G54" s="29" t="s">
        <v>55</v>
      </c>
      <c r="H54" s="23">
        <v>135164400</v>
      </c>
      <c r="I54" s="24">
        <v>135164400</v>
      </c>
      <c r="J54" s="25">
        <f t="shared" si="0"/>
        <v>1</v>
      </c>
    </row>
    <row r="55" spans="7:10" x14ac:dyDescent="0.3">
      <c r="G55" s="30" t="s">
        <v>34</v>
      </c>
      <c r="H55" s="31">
        <f>SUM(H35:H54)</f>
        <v>311262815.35000002</v>
      </c>
      <c r="I55" s="31">
        <f>SUM(I35:I54)</f>
        <v>310345512.28999996</v>
      </c>
      <c r="J55" s="32">
        <f>I55/H55</f>
        <v>0.99705296291505752</v>
      </c>
    </row>
    <row r="56" spans="7:10" ht="17.399999999999999" x14ac:dyDescent="0.3">
      <c r="G56" s="21" t="s">
        <v>56</v>
      </c>
      <c r="H56" s="21"/>
      <c r="I56" s="21"/>
      <c r="J56" s="21"/>
    </row>
    <row r="57" spans="7:10" ht="62.4" x14ac:dyDescent="0.3">
      <c r="G57" s="22" t="s">
        <v>57</v>
      </c>
      <c r="H57" s="23">
        <v>38507500</v>
      </c>
      <c r="I57" s="23">
        <v>38051682.719999999</v>
      </c>
      <c r="J57" s="25">
        <f t="shared" ref="J57:J64" si="1">I57/H57</f>
        <v>0.98816289605920926</v>
      </c>
    </row>
    <row r="58" spans="7:10" ht="46.8" x14ac:dyDescent="0.3">
      <c r="G58" s="22" t="s">
        <v>58</v>
      </c>
      <c r="H58" s="23">
        <f>4450000+275650+1619550</f>
        <v>6345200</v>
      </c>
      <c r="I58" s="23">
        <f>4450000+275650+1616312.84</f>
        <v>6341962.8399999999</v>
      </c>
      <c r="J58" s="25">
        <f t="shared" si="1"/>
        <v>0.99948982537981468</v>
      </c>
    </row>
    <row r="59" spans="7:10" ht="31.2" x14ac:dyDescent="0.3">
      <c r="G59" s="22" t="s">
        <v>59</v>
      </c>
      <c r="H59" s="23">
        <f>450000+50000</f>
        <v>500000</v>
      </c>
      <c r="I59" s="23">
        <f>450000+50000</f>
        <v>500000</v>
      </c>
      <c r="J59" s="25">
        <f t="shared" si="1"/>
        <v>1</v>
      </c>
    </row>
    <row r="60" spans="7:10" ht="140.4" x14ac:dyDescent="0.3">
      <c r="G60" s="22" t="s">
        <v>60</v>
      </c>
      <c r="H60" s="23">
        <v>1203967.3799999999</v>
      </c>
      <c r="I60" s="23">
        <v>1203967.3799999999</v>
      </c>
      <c r="J60" s="25">
        <f t="shared" si="1"/>
        <v>1</v>
      </c>
    </row>
    <row r="61" spans="7:10" ht="62.4" x14ac:dyDescent="0.3">
      <c r="G61" s="29" t="s">
        <v>61</v>
      </c>
      <c r="H61" s="23">
        <v>245000</v>
      </c>
      <c r="I61" s="23">
        <v>245000</v>
      </c>
      <c r="J61" s="25">
        <f t="shared" si="1"/>
        <v>1</v>
      </c>
    </row>
    <row r="62" spans="7:10" ht="93.6" x14ac:dyDescent="0.3">
      <c r="G62" s="29" t="s">
        <v>62</v>
      </c>
      <c r="H62" s="23">
        <v>2028500</v>
      </c>
      <c r="I62" s="23">
        <f>H62</f>
        <v>2028500</v>
      </c>
      <c r="J62" s="25">
        <f t="shared" si="1"/>
        <v>1</v>
      </c>
    </row>
    <row r="63" spans="7:10" ht="124.8" x14ac:dyDescent="0.3">
      <c r="G63" s="29" t="s">
        <v>63</v>
      </c>
      <c r="H63" s="23">
        <v>3350900</v>
      </c>
      <c r="I63" s="23">
        <f t="shared" ref="I63:I64" si="2">H63</f>
        <v>3350900</v>
      </c>
      <c r="J63" s="25">
        <f t="shared" si="1"/>
        <v>1</v>
      </c>
    </row>
    <row r="64" spans="7:10" ht="78" x14ac:dyDescent="0.3">
      <c r="G64" s="29" t="s">
        <v>64</v>
      </c>
      <c r="H64" s="23">
        <v>172337800</v>
      </c>
      <c r="I64" s="23">
        <f t="shared" si="2"/>
        <v>172337800</v>
      </c>
      <c r="J64" s="25">
        <f t="shared" si="1"/>
        <v>1</v>
      </c>
    </row>
    <row r="65" spans="1:11" x14ac:dyDescent="0.3">
      <c r="G65" s="30" t="s">
        <v>34</v>
      </c>
      <c r="H65" s="31">
        <f>SUM(H57:H64)</f>
        <v>224518867.38</v>
      </c>
      <c r="I65" s="31">
        <f>SUM(I57:I64)</f>
        <v>224059812.94</v>
      </c>
      <c r="J65" s="32">
        <f>I65/H65</f>
        <v>0.997955385908735</v>
      </c>
    </row>
    <row r="66" spans="1:11" s="39" customFormat="1" x14ac:dyDescent="0.3">
      <c r="A66" s="36"/>
      <c r="B66" s="37"/>
      <c r="C66" s="37"/>
      <c r="D66" s="37"/>
      <c r="E66" s="37"/>
      <c r="F66" s="36"/>
      <c r="G66" s="38" t="s">
        <v>65</v>
      </c>
      <c r="H66" s="31">
        <f>H65+H55+H33</f>
        <v>2311401582.73</v>
      </c>
      <c r="I66" s="31">
        <f>I65+I55+I33</f>
        <v>2303328990.5499997</v>
      </c>
      <c r="J66" s="32">
        <f t="shared" ref="J66" si="3">I66/H66</f>
        <v>0.9965074904160679</v>
      </c>
      <c r="K66" s="7"/>
    </row>
  </sheetData>
  <mergeCells count="5">
    <mergeCell ref="H1:J1"/>
    <mergeCell ref="G3:J3"/>
    <mergeCell ref="G8:J8"/>
    <mergeCell ref="G34:J34"/>
    <mergeCell ref="G56:J56"/>
  </mergeCells>
  <pageMargins left="0.62992125984251968" right="0.23622047244094491" top="0.74803149606299213" bottom="0.74803149606299213" header="0.31496062992125984" footer="0.31496062992125984"/>
  <pageSetup paperSize="9" scale="67" fitToHeight="0" orientation="portrait"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Нестеренко Юлия Артемовна</dc:creator>
  <cp:lastModifiedBy>Нестеренко Юлия Артемовна</cp:lastModifiedBy>
  <dcterms:created xsi:type="dcterms:W3CDTF">2024-09-27T11:02:12Z</dcterms:created>
  <dcterms:modified xsi:type="dcterms:W3CDTF">2024-09-27T11:03:32Z</dcterms:modified>
</cp:coreProperties>
</file>